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blijfskos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€&quot; #,##0.00"/>
    <numFmt numFmtId="165" formatCode="yyyy-mm-dd h:mm:ss"/>
    <numFmt numFmtId="166" formatCode="dd-mm-yyyy hh:mm"/>
  </numFmts>
  <fonts count="7">
    <font>
      <name val="Calibri"/>
      <family val="2"/>
      <color theme="1"/>
      <sz val="11"/>
      <scheme val="minor"/>
    </font>
    <font>
      <b val="1"/>
      <color rgb="000F172A"/>
      <sz val="14"/>
    </font>
    <font>
      <i val="1"/>
      <color rgb="0064748B"/>
      <sz val="10"/>
    </font>
    <font>
      <b val="1"/>
      <color rgb="000F172A"/>
      <sz val="11"/>
    </font>
    <font>
      <color rgb="00334155"/>
      <sz val="10.5"/>
    </font>
    <font>
      <b val="1"/>
      <color rgb="000F172A"/>
      <sz val="10.5"/>
    </font>
    <font>
      <b val="1"/>
      <color rgb="00FFFFFF"/>
      <sz val="10.5"/>
    </font>
  </fonts>
  <fills count="5">
    <fill>
      <patternFill/>
    </fill>
    <fill>
      <patternFill patternType="gray125"/>
    </fill>
    <fill>
      <patternFill patternType="solid">
        <fgColor rgb="00EFF4FF"/>
      </patternFill>
    </fill>
    <fill>
      <patternFill patternType="solid">
        <fgColor rgb="001D4ED8"/>
      </patternFill>
    </fill>
    <fill>
      <patternFill patternType="solid">
        <fgColor rgb="00FEF9C3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2" borderId="1" pivotButton="0" quotePrefix="0" xfId="0"/>
    <xf numFmtId="0" fontId="6" fillId="3" borderId="1" applyAlignment="1" pivotButton="0" quotePrefix="0" xfId="0">
      <alignment vertical="center" wrapText="1"/>
    </xf>
    <xf numFmtId="0" fontId="0" fillId="0" borderId="1" pivotButton="0" quotePrefix="0" xfId="0"/>
    <xf numFmtId="166" fontId="0" fillId="4" borderId="1" pivotButton="0" quotePrefix="0" xfId="0"/>
    <xf numFmtId="0" fontId="0" fillId="0" borderId="1" applyAlignment="1" pivotButton="0" quotePrefix="0" xfId="0">
      <alignment horizontal="right"/>
    </xf>
    <xf numFmtId="164" fontId="0" fillId="0" borderId="1" pivotButton="0" quotePrefix="0" xfId="0"/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5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8" customWidth="1" min="1" max="1"/>
    <col width="20" customWidth="1" min="2" max="2"/>
    <col width="20" customWidth="1" min="3" max="3"/>
    <col width="12" customWidth="1" min="4" max="4"/>
    <col width="16" customWidth="1" min="5" max="5"/>
    <col width="14" customWidth="1" min="6" max="6"/>
    <col width="14" customWidth="1" min="7" max="7"/>
  </cols>
  <sheetData>
    <row r="1">
      <c r="A1" s="1" t="inlineStr">
        <is>
          <t>Voorbeeld verblijfskostenvergoeding: eendaagse ritten</t>
        </is>
      </c>
    </row>
    <row r="2">
      <c r="A2" s="2" t="inlineStr">
        <is>
          <t>Cao Beroepsgoederenvervoer, tarieven per 1 januari 2026. Werkt alleen voor eendaagse ritten (vertrek en terugkomst binnen 24 uur van elkaar).</t>
        </is>
      </c>
    </row>
    <row r="4">
      <c r="A4" s="3" t="inlineStr">
        <is>
          <t>Tarieven per 1 januari 2026</t>
        </is>
      </c>
    </row>
    <row r="5">
      <c r="A5" s="4" t="inlineStr">
        <is>
          <t>Basisuurtarief (afwezig &gt; 4 uur)</t>
        </is>
      </c>
      <c r="F5" s="5" t="n">
        <v>0.83</v>
      </c>
    </row>
    <row r="6">
      <c r="A6" s="4" t="inlineStr">
        <is>
          <t>Avonduurtarief 18.00–24.00 uur (alleen bij vertrek voor of om 14.00 uur)</t>
        </is>
      </c>
      <c r="F6" s="5" t="n">
        <v>3.77</v>
      </c>
    </row>
    <row r="7">
      <c r="A7" s="4" t="inlineStr">
        <is>
          <t>Toeslag laat vertrek (na 14.00 uur, minstens 12 uur afwezig, eenmalig per rit)</t>
        </is>
      </c>
      <c r="F7" s="5" t="n">
        <v>15.73</v>
      </c>
    </row>
    <row r="9">
      <c r="A9" s="6" t="inlineStr">
        <is>
          <t>Rit</t>
        </is>
      </c>
      <c r="B9" s="6" t="inlineStr">
        <is>
          <t>Vertrek (datum + tijd)</t>
        </is>
      </c>
      <c r="C9" s="6" t="inlineStr">
        <is>
          <t>Terugkomst (datum + tijd)</t>
        </is>
      </c>
      <c r="D9" s="6" t="inlineStr">
        <is>
          <t>Duur (uren)</t>
        </is>
      </c>
      <c r="E9" s="6" t="inlineStr">
        <is>
          <t>Vertrek t/m 14.00 uur?</t>
        </is>
      </c>
      <c r="F9" s="6" t="inlineStr">
        <is>
          <t>Avonduren 18–24 u</t>
        </is>
      </c>
      <c r="G9" s="6" t="inlineStr">
        <is>
          <t>Vergoeding</t>
        </is>
      </c>
    </row>
    <row r="10">
      <c r="A10" s="7" t="n">
        <v>1</v>
      </c>
      <c r="B10" s="8" t="n">
        <v>46027.33333333334</v>
      </c>
      <c r="C10" s="8" t="n">
        <v>46027.54166666666</v>
      </c>
      <c r="D10" s="9">
        <f>IF(OR(B10="",C10=""),"",ROUND((C10-B10)*24,2))</f>
        <v/>
      </c>
      <c r="E10" s="7">
        <f>IF(OR(B10="",C10=""),"",IF(MOD(B10,1)*24&lt;=14,"ja","nee"))</f>
        <v/>
      </c>
      <c r="F10" s="9">
        <f>IF(OR(B10="",C10=""),"",ROUND(MAX(0,MIN(C10,INT(B10)+1)-MAX(B10,INT(B10)+18/24))*24+MAX(0,MIN(C10,INT(B10)+2)-MAX(B10,INT(B10)+1+18/24))*24,4))</f>
        <v/>
      </c>
      <c r="G10" s="10">
        <f>IF(OR(B10="",C10=""),"",IF(D10&gt;24,"meerdaags: niet ondersteund",IF(D10&lt;=4,0,ROUND(IF(E10="ja",(D10-F10)*$F$5+F10*$F$6,D10*$F$5+IF(D10&gt;=12,$F$7,0)),2))))</f>
        <v/>
      </c>
    </row>
    <row r="11">
      <c r="A11" s="7" t="n">
        <v>2</v>
      </c>
      <c r="B11" s="8" t="n">
        <v>46027.54166666666</v>
      </c>
      <c r="C11" s="8" t="n">
        <v>46027.83333333334</v>
      </c>
      <c r="D11" s="9">
        <f>IF(OR(B11="",C11=""),"",ROUND((C11-B11)*24,2))</f>
        <v/>
      </c>
      <c r="E11" s="7">
        <f>IF(OR(B11="",C11=""),"",IF(MOD(B11,1)*24&lt;=14,"ja","nee"))</f>
        <v/>
      </c>
      <c r="F11" s="9">
        <f>IF(OR(B11="",C11=""),"",ROUND(MAX(0,MIN(C11,INT(B11)+1)-MAX(B11,INT(B11)+18/24))*24+MAX(0,MIN(C11,INT(B11)+2)-MAX(B11,INT(B11)+1+18/24))*24,4))</f>
        <v/>
      </c>
      <c r="G11" s="10">
        <f>IF(OR(B11="",C11=""),"",IF(D11&gt;24,"meerdaags: niet ondersteund",IF(D11&lt;=4,0,ROUND(IF(E11="ja",(D11-F11)*$F$5+F11*$F$6,D11*$F$5+IF(D11&gt;=12,$F$7,0)),2))))</f>
        <v/>
      </c>
    </row>
    <row r="12">
      <c r="A12" s="7" t="n">
        <v>3</v>
      </c>
      <c r="B12" s="8" t="n">
        <v>46027.60416666666</v>
      </c>
      <c r="C12" s="8" t="n">
        <v>46027.83333333334</v>
      </c>
      <c r="D12" s="9">
        <f>IF(OR(B12="",C12=""),"",ROUND((C12-B12)*24,2))</f>
        <v/>
      </c>
      <c r="E12" s="7">
        <f>IF(OR(B12="",C12=""),"",IF(MOD(B12,1)*24&lt;=14,"ja","nee"))</f>
        <v/>
      </c>
      <c r="F12" s="9">
        <f>IF(OR(B12="",C12=""),"",ROUND(MAX(0,MIN(C12,INT(B12)+1)-MAX(B12,INT(B12)+18/24))*24+MAX(0,MIN(C12,INT(B12)+2)-MAX(B12,INT(B12)+1+18/24))*24,4))</f>
        <v/>
      </c>
      <c r="G12" s="10">
        <f>IF(OR(B12="",C12=""),"",IF(D12&gt;24,"meerdaags: niet ondersteund",IF(D12&lt;=4,0,ROUND(IF(E12="ja",(D12-F12)*$F$5+F12*$F$6,D12*$F$5+IF(D12&gt;=12,$F$7,0)),2))))</f>
        <v/>
      </c>
    </row>
    <row r="13">
      <c r="A13" s="7" t="n">
        <v>4</v>
      </c>
      <c r="B13" s="8" t="n">
        <v>46027.625</v>
      </c>
      <c r="C13" s="8" t="n">
        <v>46028.125</v>
      </c>
      <c r="D13" s="9">
        <f>IF(OR(B13="",C13=""),"",ROUND((C13-B13)*24,2))</f>
        <v/>
      </c>
      <c r="E13" s="7">
        <f>IF(OR(B13="",C13=""),"",IF(MOD(B13,1)*24&lt;=14,"ja","nee"))</f>
        <v/>
      </c>
      <c r="F13" s="9">
        <f>IF(OR(B13="",C13=""),"",ROUND(MAX(0,MIN(C13,INT(B13)+1)-MAX(B13,INT(B13)+18/24))*24+MAX(0,MIN(C13,INT(B13)+2)-MAX(B13,INT(B13)+1+18/24))*24,4))</f>
        <v/>
      </c>
      <c r="G13" s="10">
        <f>IF(OR(B13="",C13=""),"",IF(D13&gt;24,"meerdaags: niet ondersteund",IF(D13&lt;=4,0,ROUND(IF(E13="ja",(D13-F13)*$F$5+F13*$F$6,D13*$F$5+IF(D13&gt;=12,$F$7,0)),2))))</f>
        <v/>
      </c>
    </row>
    <row r="14">
      <c r="A14" s="7" t="n">
        <v>5</v>
      </c>
      <c r="B14" s="8" t="n">
        <v>46027.16666666666</v>
      </c>
      <c r="C14" s="8" t="n">
        <v>46028.11458333334</v>
      </c>
      <c r="D14" s="9">
        <f>IF(OR(B14="",C14=""),"",ROUND((C14-B14)*24,2))</f>
        <v/>
      </c>
      <c r="E14" s="7">
        <f>IF(OR(B14="",C14=""),"",IF(MOD(B14,1)*24&lt;=14,"ja","nee"))</f>
        <v/>
      </c>
      <c r="F14" s="9">
        <f>IF(OR(B14="",C14=""),"",ROUND(MAX(0,MIN(C14,INT(B14)+1)-MAX(B14,INT(B14)+18/24))*24+MAX(0,MIN(C14,INT(B14)+2)-MAX(B14,INT(B14)+1+18/24))*24,4))</f>
        <v/>
      </c>
      <c r="G14" s="10">
        <f>IF(OR(B14="",C14=""),"",IF(D14&gt;24,"meerdaags: niet ondersteund",IF(D14&lt;=4,0,ROUND(IF(E14="ja",(D14-F14)*$F$5+F14*$F$6,D14*$F$5+IF(D14&gt;=12,$F$7,0)),2))))</f>
        <v/>
      </c>
    </row>
    <row r="15">
      <c r="A15" s="7" t="n">
        <v>6</v>
      </c>
      <c r="B15" s="8" t="n"/>
      <c r="C15" s="8" t="n"/>
      <c r="D15" s="9">
        <f>IF(OR(B15="",C15=""),"",ROUND((C15-B15)*24,2))</f>
        <v/>
      </c>
      <c r="E15" s="7">
        <f>IF(OR(B15="",C15=""),"",IF(MOD(B15,1)*24&lt;=14,"ja","nee"))</f>
        <v/>
      </c>
      <c r="F15" s="9">
        <f>IF(OR(B15="",C15=""),"",ROUND(MAX(0,MIN(C15,INT(B15)+1)-MAX(B15,INT(B15)+18/24))*24+MAX(0,MIN(C15,INT(B15)+2)-MAX(B15,INT(B15)+1+18/24))*24,4))</f>
        <v/>
      </c>
      <c r="G15" s="10">
        <f>IF(OR(B15="",C15=""),"",IF(D15&gt;24,"meerdaags: niet ondersteund",IF(D15&lt;=4,0,ROUND(IF(E15="ja",(D15-F15)*$F$5+F15*$F$6,D15*$F$5+IF(D15&gt;=12,$F$7,0)),2))))</f>
        <v/>
      </c>
    </row>
    <row r="16">
      <c r="A16" s="7" t="n">
        <v>7</v>
      </c>
      <c r="B16" s="8" t="n"/>
      <c r="C16" s="8" t="n"/>
      <c r="D16" s="9">
        <f>IF(OR(B16="",C16=""),"",ROUND((C16-B16)*24,2))</f>
        <v/>
      </c>
      <c r="E16" s="7">
        <f>IF(OR(B16="",C16=""),"",IF(MOD(B16,1)*24&lt;=14,"ja","nee"))</f>
        <v/>
      </c>
      <c r="F16" s="9">
        <f>IF(OR(B16="",C16=""),"",ROUND(MAX(0,MIN(C16,INT(B16)+1)-MAX(B16,INT(B16)+18/24))*24+MAX(0,MIN(C16,INT(B16)+2)-MAX(B16,INT(B16)+1+18/24))*24,4))</f>
        <v/>
      </c>
      <c r="G16" s="10">
        <f>IF(OR(B16="",C16=""),"",IF(D16&gt;24,"meerdaags: niet ondersteund",IF(D16&lt;=4,0,ROUND(IF(E16="ja",(D16-F16)*$F$5+F16*$F$6,D16*$F$5+IF(D16&gt;=12,$F$7,0)),2))))</f>
        <v/>
      </c>
    </row>
    <row r="17">
      <c r="A17" s="7" t="n">
        <v>8</v>
      </c>
      <c r="B17" s="8" t="n"/>
      <c r="C17" s="8" t="n"/>
      <c r="D17" s="9">
        <f>IF(OR(B17="",C17=""),"",ROUND((C17-B17)*24,2))</f>
        <v/>
      </c>
      <c r="E17" s="7">
        <f>IF(OR(B17="",C17=""),"",IF(MOD(B17,1)*24&lt;=14,"ja","nee"))</f>
        <v/>
      </c>
      <c r="F17" s="9">
        <f>IF(OR(B17="",C17=""),"",ROUND(MAX(0,MIN(C17,INT(B17)+1)-MAX(B17,INT(B17)+18/24))*24+MAX(0,MIN(C17,INT(B17)+2)-MAX(B17,INT(B17)+1+18/24))*24,4))</f>
        <v/>
      </c>
      <c r="G17" s="10">
        <f>IF(OR(B17="",C17=""),"",IF(D17&gt;24,"meerdaags: niet ondersteund",IF(D17&lt;=4,0,ROUND(IF(E17="ja",(D17-F17)*$F$5+F17*$F$6,D17*$F$5+IF(D17&gt;=12,$F$7,0)),2))))</f>
        <v/>
      </c>
    </row>
    <row r="18">
      <c r="A18" s="7" t="n">
        <v>9</v>
      </c>
      <c r="B18" s="8" t="n"/>
      <c r="C18" s="8" t="n"/>
      <c r="D18" s="9">
        <f>IF(OR(B18="",C18=""),"",ROUND((C18-B18)*24,2))</f>
        <v/>
      </c>
      <c r="E18" s="7">
        <f>IF(OR(B18="",C18=""),"",IF(MOD(B18,1)*24&lt;=14,"ja","nee"))</f>
        <v/>
      </c>
      <c r="F18" s="9">
        <f>IF(OR(B18="",C18=""),"",ROUND(MAX(0,MIN(C18,INT(B18)+1)-MAX(B18,INT(B18)+18/24))*24+MAX(0,MIN(C18,INT(B18)+2)-MAX(B18,INT(B18)+1+18/24))*24,4))</f>
        <v/>
      </c>
      <c r="G18" s="10">
        <f>IF(OR(B18="",C18=""),"",IF(D18&gt;24,"meerdaags: niet ondersteund",IF(D18&lt;=4,0,ROUND(IF(E18="ja",(D18-F18)*$F$5+F18*$F$6,D18*$F$5+IF(D18&gt;=12,$F$7,0)),2))))</f>
        <v/>
      </c>
    </row>
    <row r="19">
      <c r="A19" s="7" t="n">
        <v>10</v>
      </c>
      <c r="B19" s="8" t="n"/>
      <c r="C19" s="8" t="n"/>
      <c r="D19" s="9">
        <f>IF(OR(B19="",C19=""),"",ROUND((C19-B19)*24,2))</f>
        <v/>
      </c>
      <c r="E19" s="7">
        <f>IF(OR(B19="",C19=""),"",IF(MOD(B19,1)*24&lt;=14,"ja","nee"))</f>
        <v/>
      </c>
      <c r="F19" s="9">
        <f>IF(OR(B19="",C19=""),"",ROUND(MAX(0,MIN(C19,INT(B19)+1)-MAX(B19,INT(B19)+18/24))*24+MAX(0,MIN(C19,INT(B19)+2)-MAX(B19,INT(B19)+1+18/24))*24,4))</f>
        <v/>
      </c>
      <c r="G19" s="10">
        <f>IF(OR(B19="",C19=""),"",IF(D19&gt;24,"meerdaags: niet ondersteund",IF(D19&lt;=4,0,ROUND(IF(E19="ja",(D19-F19)*$F$5+F19*$F$6,D19*$F$5+IF(D19&gt;=12,$F$7,0)),2))))</f>
        <v/>
      </c>
    </row>
    <row r="20">
      <c r="A20" s="3" t="inlineStr">
        <is>
          <t>Totaal</t>
        </is>
      </c>
      <c r="G20" s="11">
        <f>SUM(G10:G19)</f>
        <v/>
      </c>
    </row>
    <row r="22">
      <c r="A22" s="2" t="inlineStr">
        <is>
          <t>Let op: deze sheet rekent alleen eendaagse ritten door (24 uur of korter). Duurt een</t>
        </is>
      </c>
    </row>
    <row r="23">
      <c r="A23" s="2" t="inlineStr">
        <is>
          <t>rit langer, dan klopt de uitkomst in kolom Vergoeding niet: gebruik dan de rekenhulp op</t>
        </is>
      </c>
    </row>
    <row r="24">
      <c r="A24" s="2" t="inlineStr">
        <is>
          <t>koffiegeld.nl/verblijfskosten-berekenen, of upload je eigen Excel op koffiegeld.nl/#upload</t>
        </is>
      </c>
    </row>
    <row r="25">
      <c r="A25" s="2" t="inlineStr">
        <is>
          <t>en laat ons rekenen (ook voor overstaan in het weekend en ritten over de jaarwisseling).</t>
        </is>
      </c>
    </row>
  </sheetData>
  <mergeCells count="11">
    <mergeCell ref="A1:G1"/>
    <mergeCell ref="A7:E7"/>
    <mergeCell ref="A22:G22"/>
    <mergeCell ref="A6:E6"/>
    <mergeCell ref="A2:G2"/>
    <mergeCell ref="A5:E5"/>
    <mergeCell ref="A24:G24"/>
    <mergeCell ref="A25:G25"/>
    <mergeCell ref="A20:F20"/>
    <mergeCell ref="A4:C4"/>
    <mergeCell ref="A23:G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koffiegeld.nl</dc:creator>
  <dc:title>Voorbeeld verblijfskostenvergoeding 2026</dc:title>
  <dcterms:created xsi:type="dcterms:W3CDTF">2026-08-22T16:38:10Z</dcterms:created>
  <dcterms:modified xsi:type="dcterms:W3CDTF">2026-08-22T16:38:10Z</dcterms:modified>
</cp:coreProperties>
</file>